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<sst xmlns="http://schemas.openxmlformats.org/spreadsheetml/2006/main" count="31" uniqueCount="31">
  <si>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</si>
  <si>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</si>
  <si>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</si>
  <si>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</si>
  <si>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</si>
  <si>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</si>
  <si>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</si>
  <si>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</si>
  <si>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</si>
  <si>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</si>
  <si>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</si>
  <si>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</si>
  <si>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</si>
  <si>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</si>
  <si>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</si>
  <si>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</si>
  <si>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</si>
  <si>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</si>
  <si>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</si>
  <si>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</si>
  <si>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</si>
  <si>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</si>
  <si>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</si>
  <si>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</si>
  <si>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</si>
  <si>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</si>
  <si>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MANUEL DOBLADO, GTO.
ESTADO ANALÍTICO DEL ACTIVO
Del 1 de Enero al AL 30 DE JUNIO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</si>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</sst>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2" xfId="8" applyFont="1" applyBorder="1" applyAlignment="1">
      <alignment horizontal="left" vertical="center" wrapText="1"/>
    </xf>
    <xf numFmtId="0" fontId="0" fillId="0" borderId="0" xfId="0"/>
    <xf numFmtId="0" fontId="8" fillId="0" borderId="0" xfId="0" applyFont="1" applyAlignment="1">
      <alignment vertical="center"/>
    </xf>
  </cellXfs>
  <cellStyles count="53">
    <cellStyle name="=C:\WINNT\SYSTEM32\COMMAND.COM" xfId="25"/>
    <cellStyle name="Euro" xfId="1"/>
    <cellStyle name="Millares 2" xfId="2"/>
    <cellStyle name="Millares 2 2" xfId="3"/>
    <cellStyle name="Millares 2 2 2" xfId="45"/>
    <cellStyle name="Millares 2 2 3" xfId="36"/>
    <cellStyle name="Millares 2 2 4" xfId="27"/>
    <cellStyle name="Millares 2 2 5" xfId="17"/>
    <cellStyle name="Millares 2 3" xfId="4"/>
    <cellStyle name="Millares 2 3 2" xfId="46"/>
    <cellStyle name="Millares 2 3 3" xfId="37"/>
    <cellStyle name="Millares 2 3 4" xfId="28"/>
    <cellStyle name="Millares 2 3 5" xfId="18"/>
    <cellStyle name="Millares 2 4" xfId="44"/>
    <cellStyle name="Millares 2 5" xfId="35"/>
    <cellStyle name="Millares 2 6" xfId="26"/>
    <cellStyle name="Millares 2 7" xfId="16"/>
    <cellStyle name="Millares 3" xfId="5"/>
    <cellStyle name="Millares 3 2" xfId="47"/>
    <cellStyle name="Millares 3 3" xfId="38"/>
    <cellStyle name="Millares 3 4" xfId="29"/>
    <cellStyle name="Millares 3 5" xfId="19"/>
    <cellStyle name="Moneda 2" xfId="6"/>
    <cellStyle name="Moneda 2 2" xfId="48"/>
    <cellStyle name="Moneda 2 3" xfId="39"/>
    <cellStyle name="Moneda 2 4" xfId="30"/>
    <cellStyle name="Moneda 2 5" xfId="20"/>
    <cellStyle name="Normal" xfId="0" builtinId="0"/>
    <cellStyle name="Normal 2" xfId="7"/>
    <cellStyle name="Normal 2 2" xfId="8"/>
    <cellStyle name="Normal 2 3" xfId="49"/>
    <cellStyle name="Normal 2 4" xfId="40"/>
    <cellStyle name="Normal 2 5" xfId="31"/>
    <cellStyle name="Normal 2 6" xfId="21"/>
    <cellStyle name="Normal 3" xfId="9"/>
    <cellStyle name="Normal 3 2" xfId="50"/>
    <cellStyle name="Normal 3 3" xfId="41"/>
    <cellStyle name="Normal 3 4" xfId="32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2"/>
    <cellStyle name="Normal 6 2 3" xfId="43"/>
    <cellStyle name="Normal 6 2 4" xfId="34"/>
    <cellStyle name="Normal 6 2 5" xfId="24"/>
    <cellStyle name="Normal 6 3" xfId="51"/>
    <cellStyle name="Normal 6 4" xfId="42"/>
    <cellStyle name="Normal 6 5" xfId="33"/>
    <cellStyle name="Normal 6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topLeftCell="A10" zoomScaleNormal="100" workbookViewId="0">
      <selection activeCell="B27" sqref="B27:D2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290281840.37</v>
      </c>
      <c r="D4" s="13">
        <f>SUM(D6+D15)</f>
        <v>201935292.91999999</v>
      </c>
      <c r="E4" s="13">
        <f>SUM(E6+E15)</f>
        <v>182996385.38</v>
      </c>
      <c r="F4" s="13">
        <f>SUM(F6+F15)</f>
        <v>309220747.90999997</v>
      </c>
      <c r="G4" s="13">
        <f>SUM(G6+G15)</f>
        <v>18938907.539999999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75642410.780000001</v>
      </c>
      <c r="D6" s="13">
        <f>SUM(D7:D13)</f>
        <v>180611897.23999998</v>
      </c>
      <c r="E6" s="13">
        <f>SUM(E7:E13)</f>
        <v>182875504.87</v>
      </c>
      <c r="F6" s="13">
        <f>SUM(F7:F13)</f>
        <v>73378803.149999991</v>
      </c>
      <c r="G6" s="18">
        <f>SUM(G7:G13)</f>
        <v>-2263607.6300000083</v>
      </c>
    </row>
    <row r="7" spans="1:7" x14ac:dyDescent="0.2">
      <c r="A7" s="3">
        <v>1110</v>
      </c>
      <c r="B7" s="7" t="s">
        <v>9</v>
      </c>
      <c r="C7" s="18">
        <v>52948483.090000004</v>
      </c>
      <c r="D7" s="18">
        <v>163569132.13999999</v>
      </c>
      <c r="E7" s="18">
        <v>167668849.59999999</v>
      </c>
      <c r="F7" s="18">
        <f>C7+D7-E7</f>
        <v>48848765.629999995</v>
      </c>
      <c r="G7" s="18">
        <f t="shared" ref="G7:G13" si="0">F7-C7</f>
        <v>-4099717.4600000083</v>
      </c>
    </row>
    <row r="8" spans="1:7" x14ac:dyDescent="0.2">
      <c r="A8" s="3">
        <v>1120</v>
      </c>
      <c r="B8" s="7" t="s">
        <v>10</v>
      </c>
      <c r="C8" s="18">
        <v>15891158.77</v>
      </c>
      <c r="D8" s="18">
        <v>6556077.5599999996</v>
      </c>
      <c r="E8" s="18">
        <v>4386038.43</v>
      </c>
      <c r="F8" s="18">
        <f t="shared" ref="F8:F13" si="1">C8+D8-E8</f>
        <v>18061197.899999999</v>
      </c>
      <c r="G8" s="18">
        <f t="shared" si="0"/>
        <v>2170039.129999999</v>
      </c>
    </row>
    <row r="9" spans="1:7" x14ac:dyDescent="0.2">
      <c r="A9" s="3">
        <v>1130</v>
      </c>
      <c r="B9" s="7" t="s">
        <v>11</v>
      </c>
      <c r="C9" s="18">
        <v>6802768.9199999999</v>
      </c>
      <c r="D9" s="18">
        <v>10486687.539999999</v>
      </c>
      <c r="E9" s="18">
        <v>10820616.84</v>
      </c>
      <c r="F9" s="18">
        <f t="shared" si="1"/>
        <v>6468839.620000001</v>
      </c>
      <c r="G9" s="18">
        <f t="shared" si="0"/>
        <v>-333929.29999999888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214639429.59</v>
      </c>
      <c r="D15" s="13">
        <f>SUM(D16:D24)</f>
        <v>21323395.68</v>
      </c>
      <c r="E15" s="13">
        <f>SUM(E16:E24)</f>
        <v>120880.51</v>
      </c>
      <c r="F15" s="13">
        <f>SUM(F16:F24)</f>
        <v>235841944.75999999</v>
      </c>
      <c r="G15" s="13">
        <f>SUM(G16:G24)</f>
        <v>21202515.170000009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188583602.93000001</v>
      </c>
      <c r="D18" s="19">
        <v>20199833.469999999</v>
      </c>
      <c r="E18" s="19">
        <v>120880.51</v>
      </c>
      <c r="F18" s="19">
        <f t="shared" si="3"/>
        <v>208662555.89000002</v>
      </c>
      <c r="G18" s="19">
        <f t="shared" si="2"/>
        <v>20078952.960000008</v>
      </c>
    </row>
    <row r="19" spans="1:7" x14ac:dyDescent="0.2">
      <c r="A19" s="3">
        <v>1240</v>
      </c>
      <c r="B19" s="7" t="s">
        <v>18</v>
      </c>
      <c r="C19" s="18">
        <v>25179307.649999999</v>
      </c>
      <c r="D19" s="18">
        <v>1123562.21</v>
      </c>
      <c r="E19" s="18">
        <v>0</v>
      </c>
      <c r="F19" s="18">
        <f t="shared" si="3"/>
        <v>26302869.859999999</v>
      </c>
      <c r="G19" s="18">
        <f t="shared" si="2"/>
        <v>1123562.2100000009</v>
      </c>
    </row>
    <row r="20" spans="1:7" x14ac:dyDescent="0.2">
      <c r="A20" s="3">
        <v>1250</v>
      </c>
      <c r="B20" s="7" t="s">
        <v>19</v>
      </c>
      <c r="C20" s="18">
        <v>278400</v>
      </c>
      <c r="D20" s="18">
        <v>0</v>
      </c>
      <c r="E20" s="18">
        <v>0</v>
      </c>
      <c r="F20" s="18">
        <f t="shared" si="3"/>
        <v>278400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-227442.12</v>
      </c>
      <c r="D21" s="18">
        <v>0</v>
      </c>
      <c r="E21" s="18">
        <v>0</v>
      </c>
      <c r="F21" s="18">
        <f t="shared" si="3"/>
        <v>-227442.12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825561.13</v>
      </c>
      <c r="D22" s="18">
        <v>0</v>
      </c>
      <c r="E22" s="18">
        <v>0</v>
      </c>
      <c r="F22" s="18">
        <f t="shared" si="3"/>
        <v>825561.13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7" spans="1:7" x14ac:dyDescent="0.2">
      <c r="B27" s="24"/>
      <c r="C27" s="24"/>
      <c r="D27" s="24"/>
      <c r="E27" s="25"/>
    </row>
    <row r="33" spans="2:5" ht="12.75" x14ac:dyDescent="0.2">
      <c r="B33" s="26" t="s">
        <v>27</v>
      </c>
      <c r="C33" s="25"/>
      <c r="D33" s="25"/>
      <c r="E33" s="26" t="s">
        <v>28</v>
      </c>
    </row>
    <row r="34" spans="2:5" ht="12.75" x14ac:dyDescent="0.2">
      <c r="B34" s="26" t="s">
        <v>29</v>
      </c>
      <c r="C34" s="25"/>
      <c r="D34" s="25"/>
      <c r="E34" s="26" t="s">
        <v>30</v>
      </c>
    </row>
  </sheetData>
  <sheetProtection formatCells="0" formatColumns="0" formatRows="0" autoFilter="0"/>
  <mergeCells count="3">
    <mergeCell ref="A1:G1"/>
    <mergeCell ref="B26:G26"/>
    <mergeCell ref="B27:D2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2018-09-28T18:35:54Z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